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mulry\Desktop\"/>
    </mc:Choice>
  </mc:AlternateContent>
  <xr:revisionPtr revIDLastSave="0" documentId="13_ncr:1_{DC22EDE2-4D32-4709-9371-E3EFC8FD1BB0}" xr6:coauthVersionLast="47" xr6:coauthVersionMax="47" xr10:uidLastSave="{00000000-0000-0000-0000-000000000000}"/>
  <bookViews>
    <workbookView xWindow="-120" yWindow="-120" windowWidth="29040" windowHeight="15720" xr2:uid="{D653F7F4-0E0D-4109-9DD5-D263EF2D52DD}"/>
  </bookViews>
  <sheets>
    <sheet name="Parking Accounts Webpage 23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1" i="1" l="1"/>
  <c r="D110" i="1"/>
  <c r="D109" i="1"/>
  <c r="E111" i="1" s="1"/>
  <c r="E100" i="1"/>
  <c r="E108" i="1" s="1"/>
  <c r="E112" i="1" s="1"/>
  <c r="D100" i="1"/>
  <c r="D104" i="1" s="1"/>
  <c r="F104" i="1" s="1"/>
  <c r="F99" i="1"/>
  <c r="F98" i="1"/>
  <c r="F97" i="1"/>
  <c r="F96" i="1"/>
  <c r="F95" i="1"/>
  <c r="F94" i="1"/>
  <c r="F93" i="1"/>
  <c r="F92" i="1"/>
  <c r="F91" i="1"/>
  <c r="F90" i="1"/>
  <c r="E86" i="1"/>
  <c r="E104" i="1" s="1"/>
  <c r="D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D50" i="1"/>
  <c r="D49" i="1"/>
  <c r="D48" i="1"/>
  <c r="E50" i="1" s="1"/>
  <c r="E47" i="1"/>
  <c r="E51" i="1" s="1"/>
  <c r="E43" i="1"/>
  <c r="D43" i="1"/>
  <c r="F43" i="1" s="1"/>
  <c r="E39" i="1"/>
  <c r="D39" i="1"/>
  <c r="F39" i="1" s="1"/>
  <c r="F38" i="1"/>
  <c r="E34" i="1"/>
  <c r="D34" i="1"/>
  <c r="F34" i="1" s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86" i="1" l="1"/>
  <c r="F100" i="1"/>
</calcChain>
</file>

<file path=xl/sharedStrings.xml><?xml version="1.0" encoding="utf-8"?>
<sst xmlns="http://schemas.openxmlformats.org/spreadsheetml/2006/main" count="94" uniqueCount="57">
  <si>
    <t>2023-24</t>
  </si>
  <si>
    <t>CE40</t>
  </si>
  <si>
    <t>OFF STREET PARKING ENFORCEMENT</t>
  </si>
  <si>
    <t>EXPENDITURE</t>
  </si>
  <si>
    <t>FULL YEAR BUDGET</t>
  </si>
  <si>
    <t>OUTTURN</t>
  </si>
  <si>
    <t>VARIANCE</t>
  </si>
  <si>
    <t>MISC CONTRACT PAYMENTS</t>
  </si>
  <si>
    <t>ELECTRICITY</t>
  </si>
  <si>
    <t>EQUIP/FURNITURE - NEW</t>
  </si>
  <si>
    <t>EQUIP/FURN-HIRE REPAIR MTCE</t>
  </si>
  <si>
    <t>STATIONERY</t>
  </si>
  <si>
    <t>PUBLICITY / ADVERTISING</t>
  </si>
  <si>
    <t>MISC INSURANCES(EXCL PREMISES)</t>
  </si>
  <si>
    <t>PROFESSIONAL ADVICE &amp; FEES</t>
  </si>
  <si>
    <t>SECURICOR CASH IN TRANSIT</t>
  </si>
  <si>
    <t>COURT COSTS</t>
  </si>
  <si>
    <t>ADJUDICATION SERVICE</t>
  </si>
  <si>
    <t>TELEPHONES</t>
  </si>
  <si>
    <t>COMPUTER EQUIPMENT-NEW</t>
  </si>
  <si>
    <t>COMPUTER SOFTWARE - NEW</t>
  </si>
  <si>
    <t>MISC GRANTS &amp; CONTRIBUTIONS</t>
  </si>
  <si>
    <t>CONTRACT RECHARGES</t>
  </si>
  <si>
    <t>DEPRECIATION CHARGE</t>
  </si>
  <si>
    <t>CLT &amp; LEADERSHIP SUPPORT</t>
  </si>
  <si>
    <t>FINANCE STRATEGY &amp; CORP SERVICES</t>
  </si>
  <si>
    <t>ENV &amp; CORPORATE  ASSETS</t>
  </si>
  <si>
    <t>PRINTING RECHARGE</t>
  </si>
  <si>
    <t>PREMISES RECHARGE</t>
  </si>
  <si>
    <t>GROUNDS MAINT RECHARGE</t>
  </si>
  <si>
    <t>GOVERNANCE &amp; LAW</t>
  </si>
  <si>
    <t>PLACE</t>
  </si>
  <si>
    <t>RECH PENSIONS ADJ(RE:CSC)</t>
  </si>
  <si>
    <t>INCOME RECHARGES</t>
  </si>
  <si>
    <t>INCOME</t>
  </si>
  <si>
    <t>PARKING FINES</t>
  </si>
  <si>
    <t>NET POSITION</t>
  </si>
  <si>
    <t>LESS EXPENDITURE</t>
  </si>
  <si>
    <t>DEPRECIATION &amp; IMPAIRMENT COSTS</t>
  </si>
  <si>
    <t>MANAGEMENT ADMIN &amp; SUPPORT SERVICES</t>
  </si>
  <si>
    <t>NET EXPENDITURE</t>
  </si>
  <si>
    <t>CE45</t>
  </si>
  <si>
    <t>ON STREET PARKING ENFORCEMENT</t>
  </si>
  <si>
    <t>STREET &amp; CP LINING MAINTENANCE</t>
  </si>
  <si>
    <t>EQUIPMENT/FURNITURE - NEW</t>
  </si>
  <si>
    <t>MATERIALS</t>
  </si>
  <si>
    <t>POSTAGE RECHARGE</t>
  </si>
  <si>
    <t>MISCELLANEOUS SUBSCRIPTIONS</t>
  </si>
  <si>
    <t>PARKING CHARGES</t>
  </si>
  <si>
    <t>RESIDENTS PARKING PERMITS</t>
  </si>
  <si>
    <t>PARKING PERMITS</t>
  </si>
  <si>
    <t>FIXED PENALTY INCOME</t>
  </si>
  <si>
    <t>PARKING WAIVERS</t>
  </si>
  <si>
    <t>VISITOR PERMITS</t>
  </si>
  <si>
    <t>ACCESS HIGHLIGHT MARKINGS</t>
  </si>
  <si>
    <t>BANKING ADJUSTMENTS</t>
  </si>
  <si>
    <t>GOVERNMENT GRANT (DEPT TRANSPRT)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</si>
</sst>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4" x14ac:knownFonts="1">
    <font>
      <sz val="11"/>
      <color indexed="8"/>
      <name val="Aptos Narrow"/>
      <family val="2"/>
      <scheme val="minor"/>
    </font>
    <font>
      <sz val="10"/>
      <name val="Arial"/>
      <family val="2"/>
    </font>
    <font>
      <b/>
      <sz val="10"/>
      <name val="Aptos"/>
      <family val="2"/>
    </font>
    <font>
      <sz val="10"/>
      <name val="Aptos"/>
      <family val="2"/>
    </font>
    <font>
      <sz val="11"/>
      <color theme="1"/>
      <name val="Aptos Narrow"/>
      <family val="2"/>
      <scheme val="minor"/>
    </font>
    <font>
      <sz val="10"/>
      <color theme="1"/>
      <name val="Aptos"/>
      <family val="2"/>
    </font>
    <font>
      <sz val="11"/>
      <color indexed="8"/>
      <name val="Aptos Narrow"/>
      <family val="2"/>
      <scheme val="minor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b/>
      <sz val="10"/>
      <color theme="1"/>
      <name val="Aptos"/>
      <family val="2"/>
    </font>
    <font>
      <b/>
      <u/>
      <sz val="10"/>
      <name val="Aptos"/>
      <family val="2"/>
    </font>
    <font>
      <b/>
      <sz val="10"/>
      <color rgb="FFFF0000"/>
      <name val="Aptos"/>
      <family val="2"/>
    </font>
    <font>
      <sz val="10"/>
      <color theme="1"/>
      <name val="Wingdings"/>
      <charset val="2"/>
    </font>
    <font>
      <sz val="1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4" fontId="2" fillId="0" borderId="0" xfId="1" applyNumberFormat="1" applyFont="1" applyAlignment="1">
      <alignment horizontal="left" vertical="center"/>
    </xf>
    <xf numFmtId="0" fontId="3" fillId="0" borderId="0" xfId="1" applyFont="1"/>
    <xf numFmtId="0" fontId="5" fillId="0" borderId="0" xfId="2" applyFont="1"/>
    <xf numFmtId="0" fontId="4" fillId="0" borderId="0" xfId="2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4" fontId="5" fillId="0" borderId="0" xfId="2" applyNumberFormat="1" applyFont="1" applyAlignment="1">
      <alignment horizontal="left" vertical="center"/>
    </xf>
    <xf numFmtId="37" fontId="4" fillId="0" borderId="0" xfId="2" applyNumberFormat="1" applyAlignment="1">
      <alignment horizontal="right"/>
    </xf>
    <xf numFmtId="4" fontId="3" fillId="0" borderId="0" xfId="1" applyNumberFormat="1" applyFont="1" applyAlignment="1">
      <alignment horizontal="left" vertical="center"/>
    </xf>
    <xf numFmtId="37" fontId="7" fillId="0" borderId="0" xfId="0" applyNumberFormat="1" applyFont="1" applyAlignment="1">
      <alignment horizontal="right"/>
    </xf>
    <xf numFmtId="39" fontId="7" fillId="0" borderId="0" xfId="0" applyNumberFormat="1" applyFont="1" applyAlignment="1">
      <alignment horizontal="right"/>
    </xf>
    <xf numFmtId="37" fontId="7" fillId="0" borderId="0" xfId="2" applyNumberFormat="1" applyFont="1" applyAlignment="1">
      <alignment horizontal="right"/>
    </xf>
    <xf numFmtId="37" fontId="5" fillId="0" borderId="0" xfId="2" applyNumberFormat="1" applyFont="1" applyAlignment="1">
      <alignment horizontal="right"/>
    </xf>
    <xf numFmtId="39" fontId="4" fillId="0" borderId="0" xfId="2" applyNumberFormat="1" applyAlignment="1">
      <alignment horizontal="right"/>
    </xf>
    <xf numFmtId="37" fontId="8" fillId="0" borderId="1" xfId="0" applyNumberFormat="1" applyFont="1" applyBorder="1" applyAlignment="1">
      <alignment horizontal="right"/>
    </xf>
    <xf numFmtId="39" fontId="8" fillId="0" borderId="1" xfId="0" applyNumberFormat="1" applyFont="1" applyBorder="1" applyAlignment="1">
      <alignment horizontal="right"/>
    </xf>
    <xf numFmtId="4" fontId="4" fillId="0" borderId="0" xfId="2" applyNumberFormat="1" applyAlignment="1">
      <alignment horizontal="left" vertical="center"/>
    </xf>
    <xf numFmtId="39" fontId="4" fillId="0" borderId="0" xfId="2" applyNumberFormat="1" applyAlignment="1">
      <alignment horizontal="center"/>
    </xf>
    <xf numFmtId="37" fontId="2" fillId="0" borderId="1" xfId="1" applyNumberFormat="1" applyFont="1" applyBorder="1"/>
    <xf numFmtId="0" fontId="9" fillId="0" borderId="0" xfId="2" applyFont="1" applyAlignment="1">
      <alignment horizontal="right"/>
    </xf>
    <xf numFmtId="37" fontId="2" fillId="0" borderId="1" xfId="1" applyNumberFormat="1" applyFont="1" applyBorder="1" applyAlignment="1">
      <alignment horizontal="right"/>
    </xf>
    <xf numFmtId="0" fontId="10" fillId="0" borderId="0" xfId="1" applyFont="1"/>
    <xf numFmtId="3" fontId="11" fillId="0" borderId="0" xfId="1" applyNumberFormat="1" applyFont="1"/>
    <xf numFmtId="4" fontId="3" fillId="0" borderId="0" xfId="1" applyNumberFormat="1" applyFont="1"/>
    <xf numFmtId="4" fontId="3" fillId="0" borderId="2" xfId="1" applyNumberFormat="1" applyFont="1" applyBorder="1"/>
    <xf numFmtId="0" fontId="2" fillId="0" borderId="0" xfId="1" applyFont="1" applyAlignment="1">
      <alignment horizontal="right"/>
    </xf>
    <xf numFmtId="3" fontId="2" fillId="2" borderId="1" xfId="1" applyNumberFormat="1" applyFont="1" applyFill="1" applyBorder="1"/>
    <xf numFmtId="0" fontId="12" fillId="0" borderId="0" xfId="2" applyFont="1"/>
    <xf numFmtId="0" fontId="5" fillId="0" borderId="3" xfId="2" applyFont="1" applyBorder="1"/>
    <xf numFmtId="39" fontId="2" fillId="0" borderId="3" xfId="3" applyNumberFormat="1" applyFont="1" applyBorder="1" applyAlignment="1">
      <alignment horizontal="right"/>
    </xf>
    <xf numFmtId="0" fontId="4" fillId="0" borderId="3" xfId="2" applyBorder="1"/>
    <xf numFmtId="37" fontId="7" fillId="0" borderId="0" xfId="3" applyNumberFormat="1" applyFont="1" applyAlignment="1">
      <alignment horizontal="right"/>
    </xf>
    <xf numFmtId="39" fontId="7" fillId="0" borderId="0" xfId="3" applyNumberFormat="1" applyFont="1" applyAlignment="1">
      <alignment horizontal="right"/>
    </xf>
    <xf numFmtId="164" fontId="3" fillId="0" borderId="0" xfId="1" applyNumberFormat="1" applyFont="1"/>
    <xf numFmtId="0" fontId="3" fillId="0" borderId="0" xfId="1" quotePrefix="1" applyFont="1" applyAlignment="1">
      <alignment horizontal="left" vertical="center"/>
    </xf>
    <xf numFmtId="1" fontId="3" fillId="0" borderId="0" xfId="4" quotePrefix="1" applyNumberFormat="1" applyFont="1" applyFill="1" applyBorder="1" applyAlignment="1">
      <alignment horizontal="left" vertical="center"/>
    </xf>
    <xf numFmtId="39" fontId="2" fillId="0" borderId="1" xfId="1" applyNumberFormat="1" applyFont="1" applyBorder="1" applyAlignment="1">
      <alignment horizontal="right"/>
    </xf>
    <xf numFmtId="165" fontId="3" fillId="0" borderId="0" xfId="1" applyNumberFormat="1" applyFont="1"/>
    <xf numFmtId="37" fontId="3" fillId="0" borderId="0" xfId="1" applyNumberFormat="1" applyFont="1" applyAlignment="1">
      <alignment horizontal="right"/>
    </xf>
    <xf numFmtId="39" fontId="3" fillId="0" borderId="0" xfId="1" applyNumberFormat="1" applyFont="1" applyAlignment="1">
      <alignment horizontal="right"/>
    </xf>
    <xf numFmtId="4" fontId="7" fillId="0" borderId="0" xfId="3" applyNumberFormat="1" applyFont="1" applyAlignment="1">
      <alignment horizontal="left" vertical="center"/>
    </xf>
    <xf numFmtId="37" fontId="2" fillId="0" borderId="0" xfId="1" applyNumberFormat="1" applyFont="1"/>
    <xf numFmtId="0" fontId="13" fillId="0" borderId="0" xfId="1" applyFont="1"/>
    <xf numFmtId="39" fontId="3" fillId="0" borderId="0" xfId="1" applyNumberFormat="1" applyFont="1"/>
  </cellXfs>
  <cellStyles count="5">
    <cellStyle name="Comma 2" xfId="4" xr:uid="{EC8EB7C2-AA03-421A-ABB8-8DA65F1165A8}"/>
    <cellStyle name="Normal" xfId="0" builtinId="0"/>
    <cellStyle name="Normal 2 2" xfId="1" xr:uid="{83BB4AA0-AEB0-489D-81CC-9CEFD77510D7}"/>
    <cellStyle name="Normal 3" xfId="3" xr:uid="{B46AE67B-7689-4F10-9417-134AB412BAAB}"/>
    <cellStyle name="Normal 4" xfId="2" xr:uid="{B764663A-DAB6-455F-9612-2FA2366BCC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383A-6479-494C-8EC2-22950F841F9C}">
  <sheetPr>
    <tabColor rgb="FF00B050"/>
  </sheetPr>
  <dimension ref="A3:Q114"/>
  <sheetViews>
    <sheetView tabSelected="1" workbookViewId="0">
      <selection activeCell="H102" sqref="H102"/>
    </sheetView>
  </sheetViews>
  <sheetFormatPr defaultRowHeight="15" x14ac:dyDescent="0.25"/>
  <cols>
    <col min="1" max="1" width="9.140625" style="3"/>
    <col min="2" max="2" width="11.28515625" style="3" customWidth="1"/>
    <col min="3" max="3" width="46.42578125" style="3" customWidth="1"/>
    <col min="4" max="4" width="14.42578125" style="3" customWidth="1"/>
    <col min="5" max="5" width="16" style="3" customWidth="1"/>
    <col min="6" max="6" width="14.7109375" style="3" customWidth="1"/>
    <col min="7" max="7" width="9.140625" style="3"/>
    <col min="8" max="8" width="31.28515625" style="3" customWidth="1"/>
    <col min="9" max="9" width="9.140625" style="4"/>
    <col min="10" max="10" width="14.28515625" style="4" customWidth="1"/>
    <col min="11" max="11" width="30.85546875" style="4" bestFit="1" customWidth="1"/>
    <col min="12" max="12" width="12.7109375" style="4" customWidth="1"/>
    <col min="13" max="13" width="15.85546875" style="4" customWidth="1"/>
    <col min="14" max="14" width="9.85546875" style="4" bestFit="1" customWidth="1"/>
    <col min="15" max="16" width="9.140625" style="4"/>
    <col min="17" max="17" width="9.85546875" style="4" bestFit="1" customWidth="1"/>
    <col min="18" max="16384" width="9.140625" style="4"/>
  </cols>
  <sheetData>
    <row r="3" spans="2:11" x14ac:dyDescent="0.25">
      <c r="B3" s="1" t="s">
        <v>0</v>
      </c>
      <c r="C3" s="1"/>
      <c r="D3" s="2"/>
    </row>
    <row r="4" spans="2:11" ht="41.25" customHeight="1" x14ac:dyDescent="0.25">
      <c r="B4" s="1" t="s">
        <v>1</v>
      </c>
      <c r="C4" s="1" t="s">
        <v>2</v>
      </c>
      <c r="D4" s="5"/>
      <c r="E4" s="5"/>
      <c r="F4" s="5"/>
    </row>
    <row r="5" spans="2:11" ht="32.25" customHeight="1" x14ac:dyDescent="0.25">
      <c r="C5" s="6" t="s">
        <v>3</v>
      </c>
      <c r="D5" s="5" t="s">
        <v>4</v>
      </c>
      <c r="E5" s="5" t="s">
        <v>5</v>
      </c>
      <c r="F5" s="5" t="s">
        <v>6</v>
      </c>
    </row>
    <row r="6" spans="2:11" x14ac:dyDescent="0.25">
      <c r="H6" s="7"/>
      <c r="I6" s="8"/>
    </row>
    <row r="7" spans="2:11" x14ac:dyDescent="0.25">
      <c r="C7" s="9" t="s">
        <v>7</v>
      </c>
      <c r="D7" s="10">
        <v>95070</v>
      </c>
      <c r="E7" s="11">
        <v>-7789.65</v>
      </c>
      <c r="F7" s="12">
        <f>SUM(D7-E7)</f>
        <v>102859.65</v>
      </c>
      <c r="G7" s="13"/>
      <c r="H7" s="7"/>
      <c r="I7" s="8"/>
      <c r="J7" s="8"/>
      <c r="K7" s="14"/>
    </row>
    <row r="8" spans="2:11" x14ac:dyDescent="0.25">
      <c r="C8" s="9" t="s">
        <v>8</v>
      </c>
      <c r="D8" s="10">
        <v>0</v>
      </c>
      <c r="E8" s="11">
        <v>0</v>
      </c>
      <c r="F8" s="12">
        <f t="shared" ref="F8:F33" si="0">SUM(D8-E8)</f>
        <v>0</v>
      </c>
      <c r="G8" s="13"/>
      <c r="H8" s="7"/>
      <c r="I8" s="8"/>
      <c r="J8" s="8"/>
      <c r="K8" s="14"/>
    </row>
    <row r="9" spans="2:11" x14ac:dyDescent="0.25">
      <c r="C9" s="9" t="s">
        <v>9</v>
      </c>
      <c r="D9" s="10">
        <v>0</v>
      </c>
      <c r="E9" s="11">
        <v>726.34</v>
      </c>
      <c r="F9" s="12">
        <f t="shared" si="0"/>
        <v>-726.34</v>
      </c>
      <c r="G9" s="13"/>
      <c r="H9" s="7"/>
      <c r="I9" s="8"/>
      <c r="J9" s="8"/>
      <c r="K9" s="14"/>
    </row>
    <row r="10" spans="2:11" x14ac:dyDescent="0.25">
      <c r="C10" s="9" t="s">
        <v>10</v>
      </c>
      <c r="D10" s="10">
        <v>40400</v>
      </c>
      <c r="E10" s="11">
        <v>53071.76</v>
      </c>
      <c r="F10" s="12">
        <f t="shared" si="0"/>
        <v>-12671.760000000002</v>
      </c>
      <c r="G10" s="13"/>
      <c r="H10" s="7"/>
      <c r="I10" s="8"/>
      <c r="J10" s="8"/>
      <c r="K10" s="14"/>
    </row>
    <row r="11" spans="2:11" x14ac:dyDescent="0.25">
      <c r="C11" s="9" t="s">
        <v>11</v>
      </c>
      <c r="D11" s="10">
        <v>4030</v>
      </c>
      <c r="E11" s="11">
        <v>2296.6999999999998</v>
      </c>
      <c r="F11" s="12">
        <f t="shared" si="0"/>
        <v>1733.3000000000002</v>
      </c>
      <c r="G11" s="13"/>
      <c r="H11" s="7"/>
      <c r="I11" s="8"/>
      <c r="J11" s="8"/>
      <c r="K11" s="14"/>
    </row>
    <row r="12" spans="2:11" x14ac:dyDescent="0.25">
      <c r="C12" s="9" t="s">
        <v>12</v>
      </c>
      <c r="D12" s="10">
        <v>180</v>
      </c>
      <c r="E12" s="11">
        <v>185.4</v>
      </c>
      <c r="F12" s="12">
        <f t="shared" si="0"/>
        <v>-5.4000000000000057</v>
      </c>
      <c r="G12" s="13"/>
      <c r="H12" s="7"/>
      <c r="I12" s="8"/>
      <c r="J12" s="8"/>
      <c r="K12" s="14"/>
    </row>
    <row r="13" spans="2:11" x14ac:dyDescent="0.25">
      <c r="C13" s="9" t="s">
        <v>13</v>
      </c>
      <c r="D13" s="10">
        <v>4000</v>
      </c>
      <c r="E13" s="11">
        <v>3910.85</v>
      </c>
      <c r="F13" s="12">
        <f t="shared" si="0"/>
        <v>89.150000000000091</v>
      </c>
      <c r="G13" s="13"/>
      <c r="H13" s="7"/>
      <c r="I13" s="8"/>
      <c r="J13" s="8"/>
      <c r="K13" s="14"/>
    </row>
    <row r="14" spans="2:11" x14ac:dyDescent="0.25">
      <c r="C14" s="9" t="s">
        <v>14</v>
      </c>
      <c r="D14" s="10">
        <v>600</v>
      </c>
      <c r="E14" s="11">
        <v>478.2</v>
      </c>
      <c r="F14" s="12">
        <f t="shared" si="0"/>
        <v>121.80000000000001</v>
      </c>
      <c r="G14" s="13"/>
      <c r="H14" s="7"/>
      <c r="I14" s="8"/>
      <c r="J14" s="8"/>
      <c r="K14" s="14"/>
    </row>
    <row r="15" spans="2:11" x14ac:dyDescent="0.25">
      <c r="C15" s="9" t="s">
        <v>15</v>
      </c>
      <c r="D15" s="10">
        <v>15720</v>
      </c>
      <c r="E15" s="11">
        <v>15593.97</v>
      </c>
      <c r="F15" s="12">
        <f t="shared" si="0"/>
        <v>126.03000000000065</v>
      </c>
      <c r="G15" s="13"/>
      <c r="H15" s="7"/>
      <c r="I15" s="8"/>
      <c r="J15" s="8"/>
      <c r="K15" s="14"/>
    </row>
    <row r="16" spans="2:11" x14ac:dyDescent="0.25">
      <c r="C16" s="9" t="s">
        <v>16</v>
      </c>
      <c r="D16" s="10">
        <v>8500</v>
      </c>
      <c r="E16" s="11">
        <v>7200</v>
      </c>
      <c r="F16" s="12">
        <f t="shared" si="0"/>
        <v>1300</v>
      </c>
      <c r="G16" s="13"/>
      <c r="H16" s="7"/>
      <c r="I16" s="8"/>
      <c r="J16" s="8"/>
      <c r="K16" s="14"/>
    </row>
    <row r="17" spans="3:11" x14ac:dyDescent="0.25">
      <c r="C17" s="9" t="s">
        <v>17</v>
      </c>
      <c r="D17" s="10">
        <v>3370</v>
      </c>
      <c r="E17" s="11">
        <v>1402.9</v>
      </c>
      <c r="F17" s="12">
        <f t="shared" si="0"/>
        <v>1967.1</v>
      </c>
      <c r="G17" s="13"/>
      <c r="H17" s="7"/>
      <c r="I17" s="8"/>
      <c r="J17" s="8"/>
      <c r="K17" s="14"/>
    </row>
    <row r="18" spans="3:11" x14ac:dyDescent="0.25">
      <c r="C18" s="9" t="s">
        <v>18</v>
      </c>
      <c r="D18" s="10">
        <v>0</v>
      </c>
      <c r="E18" s="11">
        <v>143.1</v>
      </c>
      <c r="F18" s="12">
        <f t="shared" si="0"/>
        <v>-143.1</v>
      </c>
      <c r="G18" s="13"/>
      <c r="H18" s="7"/>
      <c r="I18" s="8"/>
      <c r="J18" s="8"/>
      <c r="K18" s="14"/>
    </row>
    <row r="19" spans="3:11" x14ac:dyDescent="0.25">
      <c r="C19" s="9" t="s">
        <v>19</v>
      </c>
      <c r="D19" s="10">
        <v>-340</v>
      </c>
      <c r="E19" s="11">
        <v>0</v>
      </c>
      <c r="F19" s="12">
        <f t="shared" si="0"/>
        <v>-340</v>
      </c>
      <c r="G19" s="13"/>
      <c r="H19" s="7"/>
      <c r="I19" s="8"/>
      <c r="J19" s="8"/>
      <c r="K19" s="14"/>
    </row>
    <row r="20" spans="3:11" x14ac:dyDescent="0.25">
      <c r="C20" s="9" t="s">
        <v>20</v>
      </c>
      <c r="D20" s="10">
        <v>7090</v>
      </c>
      <c r="E20" s="11">
        <v>7074</v>
      </c>
      <c r="F20" s="12">
        <f t="shared" si="0"/>
        <v>16</v>
      </c>
      <c r="G20" s="13"/>
      <c r="H20" s="7"/>
      <c r="I20" s="8"/>
      <c r="J20" s="8"/>
      <c r="K20" s="14"/>
    </row>
    <row r="21" spans="3:11" x14ac:dyDescent="0.25">
      <c r="C21" s="9" t="s">
        <v>21</v>
      </c>
      <c r="D21" s="10">
        <v>3000</v>
      </c>
      <c r="E21" s="11">
        <v>0</v>
      </c>
      <c r="F21" s="12">
        <f t="shared" si="0"/>
        <v>3000</v>
      </c>
      <c r="G21" s="13"/>
      <c r="H21" s="7"/>
      <c r="I21" s="8"/>
      <c r="J21" s="8"/>
      <c r="K21" s="14"/>
    </row>
    <row r="22" spans="3:11" x14ac:dyDescent="0.25">
      <c r="C22" s="9" t="s">
        <v>22</v>
      </c>
      <c r="D22" s="10">
        <v>118650</v>
      </c>
      <c r="E22" s="11">
        <v>122605.49</v>
      </c>
      <c r="F22" s="12">
        <f t="shared" si="0"/>
        <v>-3955.4900000000052</v>
      </c>
      <c r="H22" s="7"/>
      <c r="I22" s="8"/>
      <c r="J22" s="8"/>
      <c r="K22" s="14"/>
    </row>
    <row r="23" spans="3:11" x14ac:dyDescent="0.25">
      <c r="C23" s="9" t="s">
        <v>23</v>
      </c>
      <c r="D23" s="10">
        <v>51830</v>
      </c>
      <c r="E23" s="11">
        <v>52275.69</v>
      </c>
      <c r="F23" s="12">
        <f t="shared" si="0"/>
        <v>-445.69000000000233</v>
      </c>
      <c r="H23" s="7"/>
      <c r="I23" s="8"/>
      <c r="J23" s="8"/>
      <c r="K23" s="14"/>
    </row>
    <row r="24" spans="3:11" x14ac:dyDescent="0.25">
      <c r="C24" s="9" t="s">
        <v>24</v>
      </c>
      <c r="D24" s="10">
        <v>1800</v>
      </c>
      <c r="E24" s="11">
        <v>1820</v>
      </c>
      <c r="F24" s="12">
        <f>SUM(D24-E24)</f>
        <v>-20</v>
      </c>
      <c r="H24" s="7"/>
      <c r="I24" s="8"/>
      <c r="J24" s="8"/>
      <c r="K24" s="14"/>
    </row>
    <row r="25" spans="3:11" x14ac:dyDescent="0.25">
      <c r="C25" s="9" t="s">
        <v>25</v>
      </c>
      <c r="D25" s="10">
        <v>18980</v>
      </c>
      <c r="E25" s="11">
        <v>20100</v>
      </c>
      <c r="F25" s="12">
        <f t="shared" si="0"/>
        <v>-1120</v>
      </c>
      <c r="H25" s="7"/>
      <c r="I25" s="8"/>
      <c r="J25" s="8"/>
      <c r="K25" s="14"/>
    </row>
    <row r="26" spans="3:11" x14ac:dyDescent="0.25">
      <c r="C26" s="9" t="s">
        <v>26</v>
      </c>
      <c r="D26" s="10">
        <v>195100</v>
      </c>
      <c r="E26" s="11">
        <v>192110</v>
      </c>
      <c r="F26" s="12">
        <f t="shared" si="0"/>
        <v>2990</v>
      </c>
      <c r="H26" s="7"/>
      <c r="I26" s="8"/>
      <c r="J26" s="8"/>
      <c r="K26" s="14"/>
    </row>
    <row r="27" spans="3:11" x14ac:dyDescent="0.25">
      <c r="C27" s="9" t="s">
        <v>27</v>
      </c>
      <c r="D27" s="10">
        <v>1110</v>
      </c>
      <c r="E27" s="11">
        <v>980</v>
      </c>
      <c r="F27" s="12">
        <f t="shared" si="0"/>
        <v>130</v>
      </c>
      <c r="H27" s="7"/>
      <c r="I27" s="8"/>
      <c r="J27" s="8"/>
      <c r="K27" s="14"/>
    </row>
    <row r="28" spans="3:11" x14ac:dyDescent="0.25">
      <c r="C28" s="3" t="s">
        <v>28</v>
      </c>
      <c r="D28" s="10">
        <v>284000</v>
      </c>
      <c r="E28" s="11">
        <v>342590</v>
      </c>
      <c r="F28" s="12">
        <f t="shared" si="0"/>
        <v>-58590</v>
      </c>
      <c r="H28" s="7"/>
      <c r="I28" s="8"/>
      <c r="J28" s="8"/>
      <c r="K28" s="14"/>
    </row>
    <row r="29" spans="3:11" x14ac:dyDescent="0.25">
      <c r="C29" s="9" t="s">
        <v>29</v>
      </c>
      <c r="D29" s="10">
        <v>4180</v>
      </c>
      <c r="E29" s="11">
        <v>4380</v>
      </c>
      <c r="F29" s="12">
        <f t="shared" si="0"/>
        <v>-200</v>
      </c>
      <c r="H29" s="7"/>
      <c r="I29" s="8"/>
      <c r="J29" s="8"/>
      <c r="K29" s="14"/>
    </row>
    <row r="30" spans="3:11" x14ac:dyDescent="0.25">
      <c r="C30" s="9" t="s">
        <v>30</v>
      </c>
      <c r="D30" s="10">
        <v>4650</v>
      </c>
      <c r="E30" s="11">
        <v>4660</v>
      </c>
      <c r="F30" s="12">
        <f t="shared" si="0"/>
        <v>-10</v>
      </c>
      <c r="H30" s="7"/>
      <c r="I30" s="8"/>
      <c r="J30" s="8"/>
      <c r="K30" s="14"/>
    </row>
    <row r="31" spans="3:11" x14ac:dyDescent="0.25">
      <c r="C31" s="9" t="s">
        <v>31</v>
      </c>
      <c r="D31" s="10">
        <v>60860</v>
      </c>
      <c r="E31" s="11">
        <v>61080</v>
      </c>
      <c r="F31" s="12">
        <f t="shared" si="0"/>
        <v>-220</v>
      </c>
      <c r="H31" s="7"/>
      <c r="I31" s="8"/>
      <c r="J31" s="8"/>
      <c r="K31" s="14"/>
    </row>
    <row r="32" spans="3:11" x14ac:dyDescent="0.25">
      <c r="C32" s="9" t="s">
        <v>32</v>
      </c>
      <c r="D32" s="10">
        <v>0</v>
      </c>
      <c r="E32" s="11">
        <v>-4760</v>
      </c>
      <c r="F32" s="12">
        <f t="shared" si="0"/>
        <v>4760</v>
      </c>
      <c r="H32" s="7"/>
      <c r="I32" s="8"/>
      <c r="J32" s="8"/>
      <c r="K32" s="14"/>
    </row>
    <row r="33" spans="2:17" x14ac:dyDescent="0.25">
      <c r="C33" s="9" t="s">
        <v>33</v>
      </c>
      <c r="D33" s="10">
        <v>-13309</v>
      </c>
      <c r="E33" s="11">
        <v>-80120</v>
      </c>
      <c r="F33" s="12">
        <f t="shared" si="0"/>
        <v>66811</v>
      </c>
      <c r="H33" s="7"/>
      <c r="I33" s="8"/>
      <c r="J33" s="8"/>
      <c r="K33" s="14"/>
    </row>
    <row r="34" spans="2:17" x14ac:dyDescent="0.25">
      <c r="D34" s="15">
        <f>SUM(D7:D33)</f>
        <v>909471</v>
      </c>
      <c r="E34" s="16">
        <f>SUM(E7:E33)</f>
        <v>802014.75</v>
      </c>
      <c r="F34" s="12">
        <f>SUM(D34-E34)</f>
        <v>107456.25</v>
      </c>
      <c r="J34" s="8"/>
    </row>
    <row r="35" spans="2:17" x14ac:dyDescent="0.25">
      <c r="D35" s="10"/>
      <c r="E35" s="11"/>
      <c r="F35" s="12"/>
      <c r="J35" s="8"/>
    </row>
    <row r="36" spans="2:17" x14ac:dyDescent="0.25">
      <c r="D36" s="10"/>
      <c r="E36" s="11"/>
      <c r="F36" s="12"/>
      <c r="J36" s="8"/>
    </row>
    <row r="37" spans="2:17" x14ac:dyDescent="0.25">
      <c r="B37" s="1" t="s">
        <v>34</v>
      </c>
      <c r="D37" s="10"/>
      <c r="E37" s="11"/>
      <c r="F37" s="12"/>
      <c r="J37" s="8"/>
    </row>
    <row r="38" spans="2:17" x14ac:dyDescent="0.25">
      <c r="C38" s="3" t="s">
        <v>35</v>
      </c>
      <c r="D38" s="10">
        <v>92000</v>
      </c>
      <c r="E38" s="11">
        <v>-137124.07999999999</v>
      </c>
      <c r="F38" s="12">
        <f t="shared" ref="F38:F43" si="1">SUM(D38-E38)</f>
        <v>229124.08</v>
      </c>
      <c r="K38" s="17"/>
      <c r="L38" s="8"/>
      <c r="M38" s="14"/>
      <c r="N38" s="8"/>
      <c r="O38" s="14"/>
      <c r="P38" s="18"/>
      <c r="Q38" s="8"/>
    </row>
    <row r="39" spans="2:17" x14ac:dyDescent="0.25">
      <c r="D39" s="19">
        <f>SUM(D38:D38)</f>
        <v>92000</v>
      </c>
      <c r="E39" s="19">
        <f>SUM(E38:E38)</f>
        <v>-137124.07999999999</v>
      </c>
      <c r="F39" s="12">
        <f t="shared" si="1"/>
        <v>229124.08</v>
      </c>
      <c r="K39" s="17"/>
      <c r="L39" s="8"/>
    </row>
    <row r="40" spans="2:17" x14ac:dyDescent="0.25">
      <c r="F40" s="12"/>
    </row>
    <row r="41" spans="2:17" x14ac:dyDescent="0.25">
      <c r="F41" s="12"/>
    </row>
    <row r="42" spans="2:17" x14ac:dyDescent="0.25">
      <c r="F42" s="12"/>
    </row>
    <row r="43" spans="2:17" x14ac:dyDescent="0.25">
      <c r="C43" s="20" t="s">
        <v>36</v>
      </c>
      <c r="D43" s="21">
        <f>D34+D39</f>
        <v>1001471</v>
      </c>
      <c r="E43" s="21">
        <f>E34+E39</f>
        <v>664890.67000000004</v>
      </c>
      <c r="F43" s="12">
        <f t="shared" si="1"/>
        <v>336580.32999999996</v>
      </c>
    </row>
    <row r="44" spans="2:17" x14ac:dyDescent="0.25">
      <c r="F44" s="12"/>
    </row>
    <row r="46" spans="2:17" x14ac:dyDescent="0.25">
      <c r="C46" s="22" t="s">
        <v>2</v>
      </c>
      <c r="D46" s="2"/>
      <c r="E46" s="2"/>
    </row>
    <row r="47" spans="2:17" x14ac:dyDescent="0.25">
      <c r="C47" s="2" t="s">
        <v>34</v>
      </c>
      <c r="D47" s="2"/>
      <c r="E47" s="23">
        <f>E39</f>
        <v>-137124.07999999999</v>
      </c>
    </row>
    <row r="48" spans="2:17" x14ac:dyDescent="0.25">
      <c r="C48" s="2" t="s">
        <v>37</v>
      </c>
      <c r="D48" s="24">
        <f>SUM(E7:E22)</f>
        <v>206899.06</v>
      </c>
      <c r="E48" s="2"/>
    </row>
    <row r="49" spans="1:8" x14ac:dyDescent="0.25">
      <c r="C49" s="2" t="s">
        <v>38</v>
      </c>
      <c r="D49" s="24">
        <f>E23</f>
        <v>52275.69</v>
      </c>
      <c r="E49" s="2"/>
    </row>
    <row r="50" spans="1:8" x14ac:dyDescent="0.25">
      <c r="C50" s="2" t="s">
        <v>39</v>
      </c>
      <c r="D50" s="24">
        <f>SUM(E24:E33)</f>
        <v>542840</v>
      </c>
      <c r="E50" s="25">
        <f>SUM(D48:D50)</f>
        <v>802014.75</v>
      </c>
    </row>
    <row r="51" spans="1:8" x14ac:dyDescent="0.25">
      <c r="C51" s="26" t="s">
        <v>40</v>
      </c>
      <c r="D51" s="2"/>
      <c r="E51" s="27">
        <f>E47+E50</f>
        <v>664890.67000000004</v>
      </c>
      <c r="F51" s="28"/>
    </row>
    <row r="53" spans="1:8" s="31" customFormat="1" ht="15.75" thickBot="1" x14ac:dyDescent="0.3">
      <c r="A53" s="29"/>
      <c r="B53" s="29"/>
      <c r="C53" s="29"/>
      <c r="D53" s="29"/>
      <c r="E53" s="30"/>
      <c r="F53" s="29"/>
      <c r="G53" s="29"/>
      <c r="H53" s="29"/>
    </row>
    <row r="56" spans="1:8" ht="20.25" customHeight="1" x14ac:dyDescent="0.25">
      <c r="A56" s="2"/>
      <c r="B56" s="1" t="s">
        <v>0</v>
      </c>
      <c r="C56" s="1"/>
      <c r="D56" s="2"/>
      <c r="E56" s="2"/>
      <c r="F56" s="2"/>
    </row>
    <row r="57" spans="1:8" ht="29.25" customHeight="1" x14ac:dyDescent="0.25">
      <c r="A57" s="2"/>
      <c r="B57" s="1" t="s">
        <v>41</v>
      </c>
      <c r="C57" s="1" t="s">
        <v>42</v>
      </c>
      <c r="D57" s="5"/>
      <c r="E57" s="5"/>
      <c r="F57" s="5"/>
    </row>
    <row r="58" spans="1:8" ht="27" x14ac:dyDescent="0.25">
      <c r="A58" s="2"/>
      <c r="B58" s="9"/>
      <c r="C58" s="1" t="s">
        <v>3</v>
      </c>
      <c r="D58" s="5" t="s">
        <v>4</v>
      </c>
      <c r="E58" s="5" t="s">
        <v>5</v>
      </c>
      <c r="F58" s="5" t="s">
        <v>6</v>
      </c>
    </row>
    <row r="59" spans="1:8" x14ac:dyDescent="0.25">
      <c r="A59" s="2"/>
      <c r="B59" s="9"/>
      <c r="C59" s="9"/>
      <c r="D59" s="5"/>
      <c r="E59" s="5"/>
      <c r="F59" s="5"/>
    </row>
    <row r="60" spans="1:8" x14ac:dyDescent="0.25">
      <c r="A60" s="2"/>
      <c r="B60" s="9"/>
      <c r="C60" s="9" t="s">
        <v>43</v>
      </c>
      <c r="D60" s="32">
        <v>17000</v>
      </c>
      <c r="E60" s="33">
        <v>23072.7</v>
      </c>
      <c r="F60" s="34">
        <f>SUM(D60-E60)</f>
        <v>-6072.7000000000007</v>
      </c>
    </row>
    <row r="61" spans="1:8" x14ac:dyDescent="0.25">
      <c r="A61" s="2"/>
      <c r="B61" s="9"/>
      <c r="C61" s="9" t="s">
        <v>7</v>
      </c>
      <c r="D61" s="32">
        <v>21500</v>
      </c>
      <c r="E61" s="33">
        <v>2567.79</v>
      </c>
      <c r="F61" s="34">
        <f t="shared" ref="F61:F86" si="2">SUM(D61-E61)</f>
        <v>18932.21</v>
      </c>
    </row>
    <row r="62" spans="1:8" x14ac:dyDescent="0.25">
      <c r="A62" s="2"/>
      <c r="B62" s="9"/>
      <c r="C62" s="9" t="s">
        <v>44</v>
      </c>
      <c r="D62" s="32">
        <v>2860</v>
      </c>
      <c r="E62" s="33">
        <v>3171.68</v>
      </c>
      <c r="F62" s="34">
        <f t="shared" si="2"/>
        <v>-311.67999999999984</v>
      </c>
    </row>
    <row r="63" spans="1:8" x14ac:dyDescent="0.25">
      <c r="A63" s="2"/>
      <c r="B63" s="9"/>
      <c r="C63" s="9" t="s">
        <v>10</v>
      </c>
      <c r="D63" s="32">
        <v>55100</v>
      </c>
      <c r="E63" s="33">
        <v>71883.89</v>
      </c>
      <c r="F63" s="34">
        <f t="shared" si="2"/>
        <v>-16783.89</v>
      </c>
    </row>
    <row r="64" spans="1:8" x14ac:dyDescent="0.25">
      <c r="A64" s="2"/>
      <c r="B64" s="9"/>
      <c r="C64" s="9" t="s">
        <v>45</v>
      </c>
      <c r="D64" s="32">
        <v>120</v>
      </c>
      <c r="E64" s="33">
        <v>0</v>
      </c>
      <c r="F64" s="34">
        <f t="shared" si="2"/>
        <v>120</v>
      </c>
    </row>
    <row r="65" spans="1:6" x14ac:dyDescent="0.25">
      <c r="A65" s="2"/>
      <c r="B65" s="9"/>
      <c r="C65" s="9" t="s">
        <v>11</v>
      </c>
      <c r="D65" s="32">
        <v>700</v>
      </c>
      <c r="E65" s="33">
        <v>0</v>
      </c>
      <c r="F65" s="34">
        <f t="shared" si="2"/>
        <v>700</v>
      </c>
    </row>
    <row r="66" spans="1:6" x14ac:dyDescent="0.25">
      <c r="A66" s="2"/>
      <c r="B66" s="9"/>
      <c r="C66" s="9" t="s">
        <v>46</v>
      </c>
      <c r="D66" s="32">
        <v>900</v>
      </c>
      <c r="E66" s="33">
        <v>1104.21</v>
      </c>
      <c r="F66" s="34">
        <f t="shared" si="2"/>
        <v>-204.21000000000004</v>
      </c>
    </row>
    <row r="67" spans="1:6" x14ac:dyDescent="0.25">
      <c r="A67" s="2"/>
      <c r="B67" s="9"/>
      <c r="C67" s="9" t="s">
        <v>12</v>
      </c>
      <c r="D67" s="32">
        <v>1000</v>
      </c>
      <c r="E67" s="33">
        <v>67.5</v>
      </c>
      <c r="F67" s="34">
        <f t="shared" si="2"/>
        <v>932.5</v>
      </c>
    </row>
    <row r="68" spans="1:6" x14ac:dyDescent="0.25">
      <c r="A68" s="2"/>
      <c r="B68" s="9"/>
      <c r="C68" s="9" t="s">
        <v>13</v>
      </c>
      <c r="D68" s="32">
        <v>1380</v>
      </c>
      <c r="E68" s="33">
        <v>2416.66</v>
      </c>
      <c r="F68" s="34">
        <f t="shared" si="2"/>
        <v>-1036.6599999999999</v>
      </c>
    </row>
    <row r="69" spans="1:6" x14ac:dyDescent="0.25">
      <c r="A69" s="2"/>
      <c r="B69" s="9"/>
      <c r="C69" s="9" t="s">
        <v>14</v>
      </c>
      <c r="D69" s="32">
        <v>6600</v>
      </c>
      <c r="E69" s="33">
        <v>236734.29</v>
      </c>
      <c r="F69" s="34">
        <f t="shared" si="2"/>
        <v>-230134.29</v>
      </c>
    </row>
    <row r="70" spans="1:6" x14ac:dyDescent="0.25">
      <c r="A70" s="2"/>
      <c r="B70" s="9"/>
      <c r="C70" s="9" t="s">
        <v>15</v>
      </c>
      <c r="D70" s="32">
        <v>4460</v>
      </c>
      <c r="E70" s="33">
        <v>1598.85</v>
      </c>
      <c r="F70" s="34">
        <f t="shared" si="2"/>
        <v>2861.15</v>
      </c>
    </row>
    <row r="71" spans="1:6" x14ac:dyDescent="0.25">
      <c r="A71" s="2"/>
      <c r="B71" s="9"/>
      <c r="C71" s="9" t="s">
        <v>16</v>
      </c>
      <c r="D71" s="32">
        <v>14030</v>
      </c>
      <c r="E71" s="33">
        <v>16800</v>
      </c>
      <c r="F71" s="34">
        <f t="shared" si="2"/>
        <v>-2770</v>
      </c>
    </row>
    <row r="72" spans="1:6" x14ac:dyDescent="0.25">
      <c r="A72" s="2"/>
      <c r="B72" s="9"/>
      <c r="C72" s="9" t="s">
        <v>17</v>
      </c>
      <c r="D72" s="32">
        <v>7500</v>
      </c>
      <c r="E72" s="33">
        <v>3952.95</v>
      </c>
      <c r="F72" s="34">
        <f t="shared" si="2"/>
        <v>3547.05</v>
      </c>
    </row>
    <row r="73" spans="1:6" x14ac:dyDescent="0.25">
      <c r="A73" s="2"/>
      <c r="B73" s="35"/>
      <c r="C73" s="9" t="s">
        <v>20</v>
      </c>
      <c r="D73" s="32">
        <v>15750</v>
      </c>
      <c r="E73" s="33">
        <v>16506</v>
      </c>
      <c r="F73" s="34">
        <f t="shared" si="2"/>
        <v>-756</v>
      </c>
    </row>
    <row r="74" spans="1:6" x14ac:dyDescent="0.25">
      <c r="A74" s="2"/>
      <c r="B74" s="9"/>
      <c r="C74" s="9" t="s">
        <v>47</v>
      </c>
      <c r="D74" s="32">
        <v>620</v>
      </c>
      <c r="E74" s="33">
        <v>720</v>
      </c>
      <c r="F74" s="34">
        <f t="shared" si="2"/>
        <v>-100</v>
      </c>
    </row>
    <row r="75" spans="1:6" x14ac:dyDescent="0.25">
      <c r="A75" s="2"/>
      <c r="B75" s="9"/>
      <c r="C75" s="9" t="s">
        <v>22</v>
      </c>
      <c r="D75" s="32">
        <v>369900</v>
      </c>
      <c r="E75" s="33">
        <v>377381.93</v>
      </c>
      <c r="F75" s="34">
        <f t="shared" si="2"/>
        <v>-7481.929999999993</v>
      </c>
    </row>
    <row r="76" spans="1:6" x14ac:dyDescent="0.25">
      <c r="A76" s="2"/>
      <c r="B76" s="9"/>
      <c r="C76" s="9" t="s">
        <v>23</v>
      </c>
      <c r="D76" s="32">
        <v>9920</v>
      </c>
      <c r="E76" s="33">
        <v>30055.72</v>
      </c>
      <c r="F76" s="34">
        <f t="shared" si="2"/>
        <v>-20135.72</v>
      </c>
    </row>
    <row r="77" spans="1:6" x14ac:dyDescent="0.25">
      <c r="A77" s="2"/>
      <c r="B77" s="9"/>
      <c r="C77" s="9" t="s">
        <v>24</v>
      </c>
      <c r="D77" s="32">
        <v>1800</v>
      </c>
      <c r="E77" s="33">
        <v>1820</v>
      </c>
      <c r="F77" s="34">
        <f t="shared" si="2"/>
        <v>-20</v>
      </c>
    </row>
    <row r="78" spans="1:6" x14ac:dyDescent="0.25">
      <c r="A78" s="2"/>
      <c r="B78" s="9"/>
      <c r="C78" s="9" t="s">
        <v>25</v>
      </c>
      <c r="D78" s="32">
        <v>8490</v>
      </c>
      <c r="E78" s="33">
        <v>7830</v>
      </c>
      <c r="F78" s="34">
        <f t="shared" si="2"/>
        <v>660</v>
      </c>
    </row>
    <row r="79" spans="1:6" x14ac:dyDescent="0.25">
      <c r="A79" s="2"/>
      <c r="B79" s="9"/>
      <c r="C79" s="9" t="s">
        <v>26</v>
      </c>
      <c r="D79" s="32">
        <v>269430</v>
      </c>
      <c r="E79" s="33">
        <v>254220</v>
      </c>
      <c r="F79" s="34">
        <f t="shared" si="2"/>
        <v>15210</v>
      </c>
    </row>
    <row r="80" spans="1:6" x14ac:dyDescent="0.25">
      <c r="A80" s="2"/>
      <c r="B80" s="9"/>
      <c r="C80" s="9" t="s">
        <v>27</v>
      </c>
      <c r="D80" s="32">
        <v>6660</v>
      </c>
      <c r="E80" s="33">
        <v>5890</v>
      </c>
      <c r="F80" s="34">
        <f t="shared" si="2"/>
        <v>770</v>
      </c>
    </row>
    <row r="81" spans="1:6" x14ac:dyDescent="0.25">
      <c r="A81" s="2"/>
      <c r="B81" s="9"/>
      <c r="C81" s="9" t="s">
        <v>29</v>
      </c>
      <c r="D81" s="32">
        <v>2420</v>
      </c>
      <c r="E81" s="33">
        <v>2530</v>
      </c>
      <c r="F81" s="34">
        <f t="shared" si="2"/>
        <v>-110</v>
      </c>
    </row>
    <row r="82" spans="1:6" x14ac:dyDescent="0.25">
      <c r="A82" s="2"/>
      <c r="B82" s="35"/>
      <c r="C82" s="9" t="s">
        <v>30</v>
      </c>
      <c r="D82" s="32">
        <v>6920</v>
      </c>
      <c r="E82" s="33">
        <v>6780</v>
      </c>
      <c r="F82" s="34">
        <f t="shared" si="2"/>
        <v>140</v>
      </c>
    </row>
    <row r="83" spans="1:6" x14ac:dyDescent="0.25">
      <c r="A83" s="2"/>
      <c r="B83" s="9"/>
      <c r="C83" s="9" t="s">
        <v>31</v>
      </c>
      <c r="D83" s="32">
        <v>60800</v>
      </c>
      <c r="E83" s="33">
        <v>61010</v>
      </c>
      <c r="F83" s="34">
        <f t="shared" si="2"/>
        <v>-210</v>
      </c>
    </row>
    <row r="84" spans="1:6" x14ac:dyDescent="0.25">
      <c r="A84" s="2"/>
      <c r="B84" s="36"/>
      <c r="C84" s="9" t="s">
        <v>32</v>
      </c>
      <c r="D84" s="32">
        <v>0</v>
      </c>
      <c r="E84" s="33">
        <v>-4540</v>
      </c>
      <c r="F84" s="34">
        <f t="shared" si="2"/>
        <v>4540</v>
      </c>
    </row>
    <row r="85" spans="1:6" x14ac:dyDescent="0.25">
      <c r="A85" s="2"/>
      <c r="B85" s="36"/>
      <c r="C85" s="9" t="s">
        <v>33</v>
      </c>
      <c r="D85" s="32">
        <v>-17762</v>
      </c>
      <c r="E85" s="33">
        <v>-19790</v>
      </c>
      <c r="F85" s="34">
        <f t="shared" si="2"/>
        <v>2028</v>
      </c>
    </row>
    <row r="86" spans="1:6" x14ac:dyDescent="0.25">
      <c r="A86" s="2"/>
      <c r="B86" s="9"/>
      <c r="C86" s="9"/>
      <c r="D86" s="21">
        <f>SUM(D60:D85)</f>
        <v>868098</v>
      </c>
      <c r="E86" s="37">
        <f>SUM(E59:E85)</f>
        <v>1103784.17</v>
      </c>
      <c r="F86" s="38">
        <f t="shared" si="2"/>
        <v>-235686.16999999993</v>
      </c>
    </row>
    <row r="87" spans="1:6" x14ac:dyDescent="0.25">
      <c r="A87" s="2"/>
      <c r="B87" s="9"/>
      <c r="C87" s="9"/>
      <c r="D87" s="39"/>
      <c r="E87" s="40"/>
      <c r="F87" s="38"/>
    </row>
    <row r="88" spans="1:6" x14ac:dyDescent="0.25">
      <c r="A88" s="2"/>
      <c r="B88" s="9"/>
      <c r="C88" s="9"/>
      <c r="D88" s="39"/>
      <c r="E88" s="40"/>
      <c r="F88" s="38"/>
    </row>
    <row r="89" spans="1:6" x14ac:dyDescent="0.25">
      <c r="A89" s="2"/>
      <c r="B89" s="1" t="s">
        <v>34</v>
      </c>
      <c r="C89" s="9"/>
      <c r="D89" s="39"/>
      <c r="E89" s="40"/>
      <c r="F89" s="38"/>
    </row>
    <row r="90" spans="1:6" x14ac:dyDescent="0.25">
      <c r="A90" s="2"/>
      <c r="B90" s="9"/>
      <c r="C90" s="9" t="s">
        <v>48</v>
      </c>
      <c r="D90" s="32">
        <v>-192330</v>
      </c>
      <c r="E90" s="33">
        <v>-249114.44</v>
      </c>
      <c r="F90" s="38">
        <f>SUM(D90-E90)</f>
        <v>56784.44</v>
      </c>
    </row>
    <row r="91" spans="1:6" x14ac:dyDescent="0.25">
      <c r="A91" s="2"/>
      <c r="B91" s="9"/>
      <c r="C91" s="9" t="s">
        <v>35</v>
      </c>
      <c r="D91" s="32">
        <v>-396000</v>
      </c>
      <c r="E91" s="33">
        <v>-477302.78</v>
      </c>
      <c r="F91" s="38">
        <f t="shared" ref="F91:F100" si="3">SUM(D91-E91)</f>
        <v>81302.780000000028</v>
      </c>
    </row>
    <row r="92" spans="1:6" x14ac:dyDescent="0.25">
      <c r="A92" s="2"/>
      <c r="B92" s="9"/>
      <c r="C92" s="9" t="s">
        <v>49</v>
      </c>
      <c r="D92" s="32">
        <v>-156580</v>
      </c>
      <c r="E92" s="33">
        <v>-201904.45</v>
      </c>
      <c r="F92" s="38">
        <f t="shared" si="3"/>
        <v>45324.450000000012</v>
      </c>
    </row>
    <row r="93" spans="1:6" x14ac:dyDescent="0.25">
      <c r="A93" s="2"/>
      <c r="B93" s="9"/>
      <c r="C93" s="9" t="s">
        <v>50</v>
      </c>
      <c r="D93" s="32">
        <v>-13990</v>
      </c>
      <c r="E93" s="33">
        <v>-22274.82</v>
      </c>
      <c r="F93" s="38">
        <f t="shared" si="3"/>
        <v>8284.82</v>
      </c>
    </row>
    <row r="94" spans="1:6" x14ac:dyDescent="0.25">
      <c r="A94" s="2"/>
      <c r="B94" s="9"/>
      <c r="C94" s="9" t="s">
        <v>51</v>
      </c>
      <c r="D94" s="32">
        <v>0</v>
      </c>
      <c r="E94" s="33">
        <v>0</v>
      </c>
      <c r="F94" s="38">
        <f t="shared" si="3"/>
        <v>0</v>
      </c>
    </row>
    <row r="95" spans="1:6" x14ac:dyDescent="0.25">
      <c r="A95" s="2"/>
      <c r="B95" s="9"/>
      <c r="C95" s="9" t="s">
        <v>52</v>
      </c>
      <c r="D95" s="32">
        <v>-32120</v>
      </c>
      <c r="E95" s="33">
        <v>-60553.71</v>
      </c>
      <c r="F95" s="38">
        <f t="shared" si="3"/>
        <v>28433.71</v>
      </c>
    </row>
    <row r="96" spans="1:6" x14ac:dyDescent="0.25">
      <c r="A96" s="2"/>
      <c r="B96" s="9"/>
      <c r="C96" s="9" t="s">
        <v>53</v>
      </c>
      <c r="D96" s="32">
        <v>-77780</v>
      </c>
      <c r="E96" s="33">
        <v>-150001.28</v>
      </c>
      <c r="F96" s="38">
        <f t="shared" si="3"/>
        <v>72221.279999999999</v>
      </c>
    </row>
    <row r="97" spans="1:6" x14ac:dyDescent="0.25">
      <c r="A97" s="2"/>
      <c r="B97" s="9"/>
      <c r="C97" s="9" t="s">
        <v>54</v>
      </c>
      <c r="D97" s="32">
        <v>0</v>
      </c>
      <c r="E97" s="33">
        <v>0</v>
      </c>
      <c r="F97" s="38">
        <f t="shared" si="3"/>
        <v>0</v>
      </c>
    </row>
    <row r="98" spans="1:6" x14ac:dyDescent="0.25">
      <c r="A98" s="2"/>
      <c r="B98" s="9"/>
      <c r="C98" s="41" t="s">
        <v>55</v>
      </c>
      <c r="D98" s="32">
        <v>0</v>
      </c>
      <c r="E98" s="33">
        <v>-105.1</v>
      </c>
      <c r="F98" s="38">
        <f t="shared" si="3"/>
        <v>105.1</v>
      </c>
    </row>
    <row r="99" spans="1:6" x14ac:dyDescent="0.25">
      <c r="A99" s="2"/>
      <c r="B99" s="9"/>
      <c r="C99" s="9" t="s">
        <v>56</v>
      </c>
      <c r="D99" s="32">
        <v>0</v>
      </c>
      <c r="E99" s="33">
        <v>-225000</v>
      </c>
      <c r="F99" s="38">
        <f t="shared" si="3"/>
        <v>225000</v>
      </c>
    </row>
    <row r="100" spans="1:6" x14ac:dyDescent="0.25">
      <c r="A100" s="2"/>
      <c r="B100" s="2"/>
      <c r="C100" s="2"/>
      <c r="D100" s="19">
        <f>SUM(D90:D99)</f>
        <v>-868800</v>
      </c>
      <c r="E100" s="19">
        <f>SUM(E90:E99)</f>
        <v>-1386256.5799999998</v>
      </c>
      <c r="F100" s="38">
        <f t="shared" si="3"/>
        <v>517456.57999999984</v>
      </c>
    </row>
    <row r="101" spans="1:6" x14ac:dyDescent="0.25">
      <c r="A101" s="2"/>
      <c r="B101" s="2"/>
      <c r="C101" s="2"/>
      <c r="D101" s="2"/>
      <c r="E101" s="2"/>
      <c r="F101" s="38"/>
    </row>
    <row r="102" spans="1:6" x14ac:dyDescent="0.25">
      <c r="A102" s="2"/>
      <c r="B102" s="2"/>
      <c r="C102" s="2"/>
      <c r="D102" s="2"/>
      <c r="E102" s="2"/>
      <c r="F102" s="38"/>
    </row>
    <row r="103" spans="1:6" x14ac:dyDescent="0.25">
      <c r="A103" s="2"/>
      <c r="B103" s="2"/>
      <c r="C103" s="2"/>
      <c r="D103" s="2"/>
      <c r="E103" s="2"/>
      <c r="F103" s="38"/>
    </row>
    <row r="104" spans="1:6" x14ac:dyDescent="0.25">
      <c r="A104" s="2"/>
      <c r="B104" s="2"/>
      <c r="C104" s="26" t="s">
        <v>36</v>
      </c>
      <c r="D104" s="19">
        <f>D86+D100</f>
        <v>-702</v>
      </c>
      <c r="E104" s="19">
        <f>E86+E100</f>
        <v>-282472.40999999992</v>
      </c>
      <c r="F104" s="38">
        <f>SUM(D104-E104)</f>
        <v>281770.40999999992</v>
      </c>
    </row>
    <row r="105" spans="1:6" x14ac:dyDescent="0.25">
      <c r="A105" s="2"/>
      <c r="B105" s="2"/>
      <c r="C105" s="26"/>
      <c r="D105" s="42"/>
      <c r="E105" s="42"/>
      <c r="F105" s="4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2" t="s">
        <v>42</v>
      </c>
      <c r="D107" s="2"/>
      <c r="E107" s="2"/>
      <c r="F107" s="2"/>
    </row>
    <row r="108" spans="1:6" x14ac:dyDescent="0.25">
      <c r="A108" s="2"/>
      <c r="B108" s="2"/>
      <c r="C108" s="2" t="s">
        <v>34</v>
      </c>
      <c r="D108" s="2"/>
      <c r="E108" s="23">
        <f>E100</f>
        <v>-1386256.5799999998</v>
      </c>
      <c r="F108" s="2"/>
    </row>
    <row r="109" spans="1:6" x14ac:dyDescent="0.25">
      <c r="A109" s="2"/>
      <c r="B109" s="2"/>
      <c r="C109" s="2" t="s">
        <v>37</v>
      </c>
      <c r="D109" s="24">
        <f>SUM(E60:E75)</f>
        <v>757978.45</v>
      </c>
      <c r="E109" s="2"/>
      <c r="F109" s="2"/>
    </row>
    <row r="110" spans="1:6" x14ac:dyDescent="0.25">
      <c r="A110" s="2"/>
      <c r="B110" s="2"/>
      <c r="C110" s="2" t="s">
        <v>38</v>
      </c>
      <c r="D110" s="24">
        <f>E76</f>
        <v>30055.72</v>
      </c>
      <c r="E110" s="2"/>
      <c r="F110" s="2"/>
    </row>
    <row r="111" spans="1:6" x14ac:dyDescent="0.25">
      <c r="A111" s="2"/>
      <c r="B111" s="2"/>
      <c r="C111" s="2" t="s">
        <v>39</v>
      </c>
      <c r="D111" s="24">
        <f>SUM(E77:E85)</f>
        <v>315750</v>
      </c>
      <c r="E111" s="24">
        <f>SUM(D109:D111)</f>
        <v>1103784.17</v>
      </c>
      <c r="F111" s="2"/>
    </row>
    <row r="112" spans="1:6" x14ac:dyDescent="0.25">
      <c r="A112" s="2"/>
      <c r="B112" s="2"/>
      <c r="C112" s="26" t="s">
        <v>40</v>
      </c>
      <c r="D112" s="2"/>
      <c r="E112" s="27">
        <f>E108+E111</f>
        <v>-282472.40999999992</v>
      </c>
      <c r="F112" s="43"/>
    </row>
    <row r="113" spans="1:6" x14ac:dyDescent="0.25">
      <c r="A113" s="2"/>
      <c r="B113" s="2"/>
      <c r="C113" s="2"/>
      <c r="D113" s="2"/>
      <c r="E113" s="44"/>
      <c r="F113" s="2"/>
    </row>
    <row r="114" spans="1:6" x14ac:dyDescent="0.25">
      <c r="A114" s="2"/>
      <c r="B114" s="2"/>
      <c r="C114" s="2"/>
      <c r="D114" s="2"/>
      <c r="E114" s="2"/>
      <c r="F1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Parking Accounts Webpage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Mulry, Tina</dc:creator>
  <cp:lastModifiedBy>Mulry, Tina</cp:lastModifiedBy>
  <dcterms:created xsi:type="dcterms:W3CDTF">2024-06-21T09:12:30Z</dcterms:created>
  <dcterms:modified xsi:type="dcterms:W3CDTF">2024-06-21T09:13:19Z</dcterms:modified>
</cp:coreProperties>
</file>